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K0V\Documents\BB State Farm\2025 Plan\FAST\FASTsources\Success Tools\"/>
    </mc:Choice>
  </mc:AlternateContent>
  <xr:revisionPtr revIDLastSave="0" documentId="8_{BB060184-0F01-46E2-906B-D9EFB889263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NA w Paycheck Protection " sheetId="1" r:id="rId1"/>
    <sheet name="Mailer NO Auto or HO" sheetId="20" r:id="rId2"/>
    <sheet name="Total Auto Protection " sheetId="17" r:id="rId3"/>
    <sheet name="Total Home Protection" sheetId="1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D14" i="1" s="1"/>
  <c r="F8" i="1"/>
  <c r="F7" i="1"/>
  <c r="F9" i="1" l="1"/>
  <c r="J16" i="1"/>
  <c r="I16" i="1"/>
  <c r="G8" i="1" l="1"/>
  <c r="D8" i="1"/>
  <c r="D15" i="20" l="1"/>
  <c r="I12" i="1"/>
  <c r="D15" i="17" l="1"/>
  <c r="D16" i="13" l="1"/>
  <c r="D7" i="1" l="1"/>
  <c r="D9" i="1" s="1"/>
  <c r="J4" i="1" s="1"/>
  <c r="J2" i="1" s="1"/>
  <c r="G12" i="1" l="1"/>
  <c r="G9" i="1" l="1"/>
  <c r="G7" i="1"/>
  <c r="G4" i="1"/>
  <c r="G14" i="1" l="1"/>
  <c r="G16" i="1" s="1"/>
</calcChain>
</file>

<file path=xl/sharedStrings.xml><?xml version="1.0" encoding="utf-8"?>
<sst xmlns="http://schemas.openxmlformats.org/spreadsheetml/2006/main" count="92" uniqueCount="65">
  <si>
    <t>Home</t>
  </si>
  <si>
    <t>Autos</t>
  </si>
  <si>
    <t>Credit</t>
  </si>
  <si>
    <t>Other</t>
  </si>
  <si>
    <t xml:space="preserve">Annual </t>
  </si>
  <si>
    <t>Total</t>
  </si>
  <si>
    <t># Children</t>
  </si>
  <si>
    <t>Ave 4 Year</t>
  </si>
  <si>
    <t>Life Needs Overview</t>
  </si>
  <si>
    <t>Current Life Coverage</t>
  </si>
  <si>
    <t>Life Needs</t>
  </si>
  <si>
    <t>Liabilities</t>
  </si>
  <si>
    <t>Income</t>
  </si>
  <si>
    <t>Education</t>
  </si>
  <si>
    <t>Yrs. to Replace</t>
  </si>
  <si>
    <t>Total Loss</t>
  </si>
  <si>
    <t>Monthly Cost</t>
  </si>
  <si>
    <t>Sick/Hurt Can't Make Payment</t>
  </si>
  <si>
    <t xml:space="preserve">Monthly Cost </t>
  </si>
  <si>
    <t xml:space="preserve">Breadwinner Dies Can't Make Payment </t>
  </si>
  <si>
    <t>Homeowners</t>
  </si>
  <si>
    <t>Life Insurance</t>
  </si>
  <si>
    <t>Total Protection Package</t>
  </si>
  <si>
    <t>Auto Insurance</t>
  </si>
  <si>
    <t>Short Term Disability</t>
  </si>
  <si>
    <t>Auto Accident</t>
  </si>
  <si>
    <t>Protection Beyond Your Automobile…..</t>
  </si>
  <si>
    <t>Protection Beyond Your Home…..</t>
  </si>
  <si>
    <t>IF YOU CAN'T BE THERE FOR THEM, WE CAN HELP!</t>
  </si>
  <si>
    <r>
      <t>•</t>
    </r>
    <r>
      <rPr>
        <b/>
        <sz val="14"/>
        <color rgb="FF000000"/>
        <rFont val="Calibri"/>
        <family val="2"/>
        <scheme val="minor"/>
      </rPr>
      <t>How would the mortgage be paid? The car payment?</t>
    </r>
  </si>
  <si>
    <r>
      <t>•</t>
    </r>
    <r>
      <rPr>
        <b/>
        <sz val="14"/>
        <color rgb="FF000000"/>
        <rFont val="Calibri"/>
        <family val="2"/>
        <scheme val="minor"/>
      </rPr>
      <t>Would your family be able to pay for health insurance</t>
    </r>
  </si>
  <si>
    <r>
      <t>•</t>
    </r>
    <r>
      <rPr>
        <b/>
        <sz val="14"/>
        <color rgb="FF000000"/>
        <rFont val="Calibri"/>
        <family val="2"/>
        <scheme val="minor"/>
      </rPr>
      <t>Could your kids afford to go to college?</t>
    </r>
  </si>
  <si>
    <r>
      <t>•</t>
    </r>
    <r>
      <rPr>
        <b/>
        <sz val="14"/>
        <color rgb="FF000000"/>
        <rFont val="Calibri"/>
        <family val="2"/>
        <scheme val="minor"/>
      </rPr>
      <t>Enjoy the same standard of living?</t>
    </r>
  </si>
  <si>
    <r>
      <t>•</t>
    </r>
    <r>
      <rPr>
        <b/>
        <sz val="14"/>
        <color rgb="FF000000"/>
        <rFont val="Calibri"/>
        <family val="2"/>
        <scheme val="minor"/>
      </rPr>
      <t>Protect your Family and your Pay Check!!</t>
    </r>
  </si>
  <si>
    <t>If you were injured or killed in an accident…..</t>
  </si>
  <si>
    <t>$500 Monthly Benefit</t>
  </si>
  <si>
    <t>$125,000 Death Benefit</t>
  </si>
  <si>
    <t xml:space="preserve">Final Expenses </t>
  </si>
  <si>
    <t>Pay Check Protection Overview</t>
  </si>
  <si>
    <t xml:space="preserve">Monthly Bills </t>
  </si>
  <si>
    <t>Mortgage/Rent</t>
  </si>
  <si>
    <t>Auto Payments</t>
  </si>
  <si>
    <t>Utilities</t>
  </si>
  <si>
    <t>Insurance</t>
  </si>
  <si>
    <t>Phone</t>
  </si>
  <si>
    <t>Groceries/ Food</t>
  </si>
  <si>
    <t>Gas</t>
  </si>
  <si>
    <t>Monthly Amt</t>
  </si>
  <si>
    <t>Other Debt:</t>
  </si>
  <si>
    <t>Monthly Amount</t>
  </si>
  <si>
    <t xml:space="preserve">Cost Per month </t>
  </si>
  <si>
    <t xml:space="preserve">Max Amount </t>
  </si>
  <si>
    <t>Car Payment</t>
  </si>
  <si>
    <t>Mortgage + Auto Payment</t>
  </si>
  <si>
    <r>
      <t xml:space="preserve">Based on the amount of money in checking and savings today, how many months bills could you comfortably pay if your paycheck didn't come in? </t>
    </r>
    <r>
      <rPr>
        <b/>
        <u/>
        <sz val="11"/>
        <color theme="1"/>
        <rFont val="Calibri"/>
        <family val="2"/>
        <scheme val="minor"/>
      </rPr>
      <t>1 Month 2 Months 3 Months</t>
    </r>
  </si>
  <si>
    <t>Leaves you:</t>
  </si>
  <si>
    <t>Injured or Killed</t>
  </si>
  <si>
    <t>How would your family get by?</t>
  </si>
  <si>
    <t>Spouse</t>
  </si>
  <si>
    <t>Primary</t>
  </si>
  <si>
    <t>Lifetime Earnings</t>
  </si>
  <si>
    <t>Age</t>
  </si>
  <si>
    <t>Monthly Income</t>
  </si>
  <si>
    <t>Budget vs Income %</t>
  </si>
  <si>
    <t>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</si>
</sst>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&quot;$&quot;#,##0"/>
    <numFmt numFmtId="165" formatCode="&quot;$&quot;#,##0.00"/>
  </numFmts>
  <fonts count="2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Arial"/>
      <family val="2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4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0" fillId="5" borderId="7" xfId="0" applyFill="1" applyBorder="1"/>
    <xf numFmtId="0" fontId="0" fillId="5" borderId="8" xfId="0" applyFill="1" applyBorder="1"/>
    <xf numFmtId="0" fontId="5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165" fontId="5" fillId="5" borderId="0" xfId="0" applyNumberFormat="1" applyFon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5" fontId="7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0" fillId="5" borderId="9" xfId="0" applyFill="1" applyBorder="1"/>
    <xf numFmtId="0" fontId="0" fillId="5" borderId="10" xfId="0" applyFill="1" applyBorder="1"/>
    <xf numFmtId="165" fontId="0" fillId="5" borderId="10" xfId="0" applyNumberFormat="1" applyFill="1" applyBorder="1" applyAlignment="1">
      <alignment horizontal="center"/>
    </xf>
    <xf numFmtId="0" fontId="0" fillId="5" borderId="11" xfId="0" applyFill="1" applyBorder="1"/>
    <xf numFmtId="0" fontId="9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13" fillId="0" borderId="0" xfId="0" applyFont="1"/>
    <xf numFmtId="0" fontId="4" fillId="0" borderId="0" xfId="0" applyFont="1" applyAlignment="1">
      <alignment horizontal="left" vertical="center" indent="1"/>
    </xf>
    <xf numFmtId="0" fontId="11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0" fontId="1" fillId="2" borderId="12" xfId="0" applyFont="1" applyFill="1" applyBorder="1"/>
    <xf numFmtId="164" fontId="1" fillId="0" borderId="12" xfId="0" applyNumberFormat="1" applyFont="1" applyBorder="1" applyAlignment="1">
      <alignment horizontal="center"/>
    </xf>
    <xf numFmtId="0" fontId="0" fillId="0" borderId="16" xfId="0" applyBorder="1"/>
    <xf numFmtId="164" fontId="2" fillId="3" borderId="12" xfId="0" applyNumberFormat="1" applyFont="1" applyFill="1" applyBorder="1" applyAlignment="1">
      <alignment horizontal="center"/>
    </xf>
    <xf numFmtId="0" fontId="1" fillId="2" borderId="15" xfId="0" applyFont="1" applyFill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2" borderId="17" xfId="0" applyFont="1" applyFill="1" applyBorder="1"/>
    <xf numFmtId="0" fontId="1" fillId="2" borderId="23" xfId="0" applyFont="1" applyFill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5" xfId="0" applyFont="1" applyBorder="1" applyAlignment="1">
      <alignment horizontal="right"/>
    </xf>
    <xf numFmtId="0" fontId="0" fillId="0" borderId="27" xfId="0" applyBorder="1"/>
    <xf numFmtId="164" fontId="15" fillId="0" borderId="2" xfId="0" applyNumberFormat="1" applyFont="1" applyBorder="1" applyAlignment="1">
      <alignment horizontal="center"/>
    </xf>
    <xf numFmtId="164" fontId="15" fillId="0" borderId="26" xfId="0" applyNumberFormat="1" applyFont="1" applyBorder="1" applyAlignment="1">
      <alignment horizontal="center"/>
    </xf>
    <xf numFmtId="0" fontId="1" fillId="2" borderId="28" xfId="0" applyFont="1" applyFill="1" applyBorder="1"/>
    <xf numFmtId="0" fontId="3" fillId="0" borderId="15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3" fillId="0" borderId="15" xfId="0" applyFont="1" applyBorder="1"/>
    <xf numFmtId="0" fontId="3" fillId="0" borderId="17" xfId="0" applyFont="1" applyBorder="1"/>
    <xf numFmtId="0" fontId="1" fillId="2" borderId="13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0" fillId="2" borderId="32" xfId="0" applyFill="1" applyBorder="1"/>
    <xf numFmtId="165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" fillId="2" borderId="15" xfId="0" applyFont="1" applyFill="1" applyBorder="1" applyAlignment="1">
      <alignment horizontal="right"/>
    </xf>
    <xf numFmtId="164" fontId="10" fillId="0" borderId="15" xfId="0" applyNumberFormat="1" applyFont="1" applyBorder="1" applyAlignment="1">
      <alignment horizontal="center"/>
    </xf>
    <xf numFmtId="164" fontId="15" fillId="0" borderId="16" xfId="0" applyNumberFormat="1" applyFont="1" applyBorder="1" applyAlignment="1">
      <alignment horizontal="center"/>
    </xf>
    <xf numFmtId="164" fontId="15" fillId="0" borderId="23" xfId="0" applyNumberFormat="1" applyFont="1" applyBorder="1" applyAlignment="1">
      <alignment horizontal="center"/>
    </xf>
    <xf numFmtId="164" fontId="15" fillId="0" borderId="18" xfId="0" applyNumberFormat="1" applyFont="1" applyBorder="1" applyAlignment="1">
      <alignment horizontal="center"/>
    </xf>
    <xf numFmtId="165" fontId="15" fillId="0" borderId="0" xfId="0" applyNumberFormat="1" applyFont="1" applyAlignment="1">
      <alignment horizontal="center"/>
    </xf>
    <xf numFmtId="164" fontId="1" fillId="4" borderId="16" xfId="0" applyNumberFormat="1" applyFont="1" applyFill="1" applyBorder="1" applyAlignment="1">
      <alignment horizontal="center"/>
    </xf>
    <xf numFmtId="5" fontId="1" fillId="0" borderId="2" xfId="0" applyNumberFormat="1" applyFont="1" applyBorder="1"/>
    <xf numFmtId="0" fontId="5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" fillId="2" borderId="34" xfId="0" applyFont="1" applyFill="1" applyBorder="1"/>
    <xf numFmtId="0" fontId="1" fillId="0" borderId="35" xfId="0" applyFont="1" applyBorder="1"/>
    <xf numFmtId="0" fontId="1" fillId="2" borderId="35" xfId="0" applyFont="1" applyFill="1" applyBorder="1"/>
    <xf numFmtId="0" fontId="1" fillId="2" borderId="36" xfId="0" applyFont="1" applyFill="1" applyBorder="1"/>
    <xf numFmtId="0" fontId="1" fillId="0" borderId="35" xfId="0" applyFont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9" fillId="0" borderId="19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15" fillId="0" borderId="12" xfId="0" applyNumberFormat="1" applyFont="1" applyBorder="1" applyAlignment="1">
      <alignment horizontal="center"/>
    </xf>
    <xf numFmtId="0" fontId="0" fillId="0" borderId="39" xfId="0" applyBorder="1"/>
    <xf numFmtId="0" fontId="20" fillId="0" borderId="37" xfId="0" applyFont="1" applyBorder="1"/>
    <xf numFmtId="164" fontId="21" fillId="0" borderId="37" xfId="0" applyNumberFormat="1" applyFont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9" fontId="0" fillId="2" borderId="38" xfId="0" applyNumberFormat="1" applyFill="1" applyBorder="1" applyAlignment="1">
      <alignment horizontal="center"/>
    </xf>
    <xf numFmtId="0" fontId="0" fillId="0" borderId="16" xfId="0" applyBorder="1" applyAlignment="1">
      <alignment horizontal="center"/>
    </xf>
    <xf numFmtId="9" fontId="1" fillId="0" borderId="35" xfId="0" applyNumberFormat="1" applyFont="1" applyBorder="1"/>
    <xf numFmtId="165" fontId="1" fillId="0" borderId="2" xfId="0" applyNumberFormat="1" applyFont="1" applyBorder="1" applyAlignment="1">
      <alignment horizontal="center"/>
    </xf>
    <xf numFmtId="165" fontId="1" fillId="2" borderId="23" xfId="0" applyNumberFormat="1" applyFont="1" applyFill="1" applyBorder="1"/>
    <xf numFmtId="0" fontId="1" fillId="0" borderId="29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5" xfId="0" applyFont="1" applyBorder="1" applyAlignment="1">
      <alignment horizontal="right"/>
    </xf>
    <xf numFmtId="0" fontId="1" fillId="0" borderId="35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0" fillId="0" borderId="24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6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../media/image6.jpeg"/><Relationship Id="rId1" Type="http://schemas.openxmlformats.org/officeDocument/2006/relationships/image" Target="../media/image5.gif"/><Relationship Id="rId4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777108</xdr:colOff>
      <xdr:row>1</xdr:row>
      <xdr:rowOff>19050</xdr:rowOff>
    </xdr:from>
    <xdr:to>
      <xdr:col>3</xdr:col>
      <xdr:colOff>1657349</xdr:colOff>
      <xdr:row>5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5508" y="476250"/>
          <a:ext cx="880241" cy="876300"/>
        </a:xfrm>
        <a:prstGeom prst="rect">
          <a:avLst/>
        </a:prstGeom>
      </xdr:spPr>
    </xdr:pic>
    <xdr:clientData/>
  </xdr:twoCellAnchor>
  <xdr:twoCellAnchor editAs="oneCell">
    <xdr:from>
      <xdr:col>5</xdr:col>
      <xdr:colOff>641350</xdr:colOff>
      <xdr:row>0</xdr:row>
      <xdr:rowOff>300407</xdr:rowOff>
    </xdr:from>
    <xdr:to>
      <xdr:col>5</xdr:col>
      <xdr:colOff>1635125</xdr:colOff>
      <xdr:row>5</xdr:row>
      <xdr:rowOff>169419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1975" y="300407"/>
          <a:ext cx="993775" cy="108821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16</xdr:row>
      <xdr:rowOff>69850</xdr:rowOff>
    </xdr:from>
    <xdr:ext cx="6124575" cy="162647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0" y="3946525"/>
          <a:ext cx="6124575" cy="16264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1" i="1" u="sng"/>
            <a:t>IF YOU CAN'T BE THERE FOR THEM, WE CAN HELP!</a:t>
          </a:r>
        </a:p>
        <a:p>
          <a:r>
            <a:rPr lang="en-US" sz="1400" b="1"/>
            <a:t>If you were</a:t>
          </a:r>
          <a:r>
            <a:rPr lang="en-US" sz="1400" b="1" baseline="0"/>
            <a:t> injured or killed in an accident</a:t>
          </a:r>
          <a:r>
            <a:rPr lang="en-US" sz="1400" b="1"/>
            <a:t>…..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How would the mortgage be paid? The car payment?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Would your family be able to pay for health insurance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Could your kids afford to go to college?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Enjoy the same standard of living?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Protect your Family and your Pay Check!!</a:t>
          </a:r>
        </a:p>
      </xdr:txBody>
    </xdr:sp>
    <xdr:clientData/>
  </xdr:oneCellAnchor>
  <xdr:twoCellAnchor editAs="oneCell">
    <xdr:from>
      <xdr:col>3</xdr:col>
      <xdr:colOff>2339975</xdr:colOff>
      <xdr:row>16</xdr:row>
      <xdr:rowOff>82550</xdr:rowOff>
    </xdr:from>
    <xdr:to>
      <xdr:col>5</xdr:col>
      <xdr:colOff>2101849</xdr:colOff>
      <xdr:row>22</xdr:row>
      <xdr:rowOff>153352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8375" y="3959225"/>
          <a:ext cx="2324099" cy="1213802"/>
        </a:xfrm>
        <a:prstGeom prst="rect">
          <a:avLst/>
        </a:prstGeom>
      </xdr:spPr>
    </xdr:pic>
    <xdr:clientData/>
  </xdr:twoCellAnchor>
  <xdr:oneCellAnchor>
    <xdr:from>
      <xdr:col>3</xdr:col>
      <xdr:colOff>1816100</xdr:colOff>
      <xdr:row>22</xdr:row>
      <xdr:rowOff>168274</xdr:rowOff>
    </xdr:from>
    <xdr:ext cx="3374898" cy="311496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254500" y="5187949"/>
          <a:ext cx="337489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Bert Bretherick - State Farm - 256-764-2241</a:t>
          </a:r>
        </a:p>
      </xdr:txBody>
    </xdr:sp>
    <xdr:clientData/>
  </xdr:oneCellAnchor>
  <xdr:twoCellAnchor editAs="oneCell">
    <xdr:from>
      <xdr:col>1</xdr:col>
      <xdr:colOff>88900</xdr:colOff>
      <xdr:row>1</xdr:row>
      <xdr:rowOff>50800</xdr:rowOff>
    </xdr:from>
    <xdr:to>
      <xdr:col>1</xdr:col>
      <xdr:colOff>2075744</xdr:colOff>
      <xdr:row>6</xdr:row>
      <xdr:rowOff>247650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508000"/>
          <a:ext cx="1986844" cy="1149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777108</xdr:colOff>
      <xdr:row>1</xdr:row>
      <xdr:rowOff>19050</xdr:rowOff>
    </xdr:from>
    <xdr:to>
      <xdr:col>3</xdr:col>
      <xdr:colOff>1657349</xdr:colOff>
      <xdr:row>5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9808" y="476250"/>
          <a:ext cx="880241" cy="850900"/>
        </a:xfrm>
        <a:prstGeom prst="rect">
          <a:avLst/>
        </a:prstGeom>
      </xdr:spPr>
    </xdr:pic>
    <xdr:clientData/>
  </xdr:twoCellAnchor>
  <xdr:twoCellAnchor editAs="oneCell">
    <xdr:from>
      <xdr:col>5</xdr:col>
      <xdr:colOff>641350</xdr:colOff>
      <xdr:row>0</xdr:row>
      <xdr:rowOff>300407</xdr:rowOff>
    </xdr:from>
    <xdr:to>
      <xdr:col>5</xdr:col>
      <xdr:colOff>1635125</xdr:colOff>
      <xdr:row>5</xdr:row>
      <xdr:rowOff>169419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50" y="300407"/>
          <a:ext cx="993775" cy="106281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16</xdr:row>
      <xdr:rowOff>69850</xdr:rowOff>
    </xdr:from>
    <xdr:ext cx="6124575" cy="162647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0" y="3803650"/>
          <a:ext cx="6124575" cy="16264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1" i="1" u="sng"/>
            <a:t>IF YOU CAN'T BE THERE FOR THEM, WE CAN HELP!</a:t>
          </a:r>
        </a:p>
        <a:p>
          <a:r>
            <a:rPr lang="en-US" sz="1400" b="1"/>
            <a:t>If you were</a:t>
          </a:r>
          <a:r>
            <a:rPr lang="en-US" sz="1400" b="1" baseline="0"/>
            <a:t> injured or killed in an accident</a:t>
          </a:r>
          <a:r>
            <a:rPr lang="en-US" sz="1400" b="1"/>
            <a:t>…..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How would the mortgage be paid? The car payment?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Would your family be able to pay for health insurance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Could your kids afford to go to college?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Enjoy the same standard of living?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b="1" baseline="0"/>
            <a:t>Protect your Family and your Pay Check!!</a:t>
          </a:r>
        </a:p>
      </xdr:txBody>
    </xdr:sp>
    <xdr:clientData/>
  </xdr:oneCellAnchor>
  <xdr:twoCellAnchor editAs="oneCell">
    <xdr:from>
      <xdr:col>3</xdr:col>
      <xdr:colOff>2339975</xdr:colOff>
      <xdr:row>16</xdr:row>
      <xdr:rowOff>82550</xdr:rowOff>
    </xdr:from>
    <xdr:to>
      <xdr:col>5</xdr:col>
      <xdr:colOff>2101849</xdr:colOff>
      <xdr:row>22</xdr:row>
      <xdr:rowOff>153352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2675" y="3816350"/>
          <a:ext cx="2441574" cy="1175702"/>
        </a:xfrm>
        <a:prstGeom prst="rect">
          <a:avLst/>
        </a:prstGeom>
      </xdr:spPr>
    </xdr:pic>
    <xdr:clientData/>
  </xdr:twoCellAnchor>
  <xdr:oneCellAnchor>
    <xdr:from>
      <xdr:col>3</xdr:col>
      <xdr:colOff>1825625</xdr:colOff>
      <xdr:row>22</xdr:row>
      <xdr:rowOff>168274</xdr:rowOff>
    </xdr:from>
    <xdr:ext cx="3374898" cy="311496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4264025" y="5187949"/>
          <a:ext cx="337489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Bert Bretherick - State Farm - 256-764-2241</a:t>
          </a:r>
        </a:p>
      </xdr:txBody>
    </xdr:sp>
    <xdr:clientData/>
  </xdr:oneCellAnchor>
  <xdr:twoCellAnchor editAs="oneCell">
    <xdr:from>
      <xdr:col>1</xdr:col>
      <xdr:colOff>88900</xdr:colOff>
      <xdr:row>1</xdr:row>
      <xdr:rowOff>50800</xdr:rowOff>
    </xdr:from>
    <xdr:to>
      <xdr:col>1</xdr:col>
      <xdr:colOff>2075744</xdr:colOff>
      <xdr:row>6</xdr:row>
      <xdr:rowOff>247650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508000"/>
          <a:ext cx="1986844" cy="1117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1</xdr:row>
      <xdr:rowOff>28576</xdr:rowOff>
    </xdr:from>
    <xdr:to>
      <xdr:col>1</xdr:col>
      <xdr:colOff>1486084</xdr:colOff>
      <xdr:row>6</xdr:row>
      <xdr:rowOff>167235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" y="428626"/>
          <a:ext cx="1124134" cy="1091159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514350</xdr:colOff>
      <xdr:row>1</xdr:row>
      <xdr:rowOff>19050</xdr:rowOff>
    </xdr:from>
    <xdr:to>
      <xdr:col>3</xdr:col>
      <xdr:colOff>1657350</xdr:colOff>
      <xdr:row>7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476250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628650</xdr:colOff>
      <xdr:row>0</xdr:row>
      <xdr:rowOff>357556</xdr:rowOff>
    </xdr:from>
    <xdr:to>
      <xdr:col>5</xdr:col>
      <xdr:colOff>1743075</xdr:colOff>
      <xdr:row>6</xdr:row>
      <xdr:rowOff>171449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357556"/>
          <a:ext cx="1114425" cy="1223593"/>
        </a:xfrm>
        <a:prstGeom prst="rect">
          <a:avLst/>
        </a:prstGeom>
      </xdr:spPr>
    </xdr:pic>
    <xdr:clientData/>
  </xdr:twoCellAnchor>
  <xdr:twoCellAnchor editAs="oneCell">
    <xdr:from>
      <xdr:col>3</xdr:col>
      <xdr:colOff>2359025</xdr:colOff>
      <xdr:row>18</xdr:row>
      <xdr:rowOff>88900</xdr:rowOff>
    </xdr:from>
    <xdr:to>
      <xdr:col>5</xdr:col>
      <xdr:colOff>2120899</xdr:colOff>
      <xdr:row>23</xdr:row>
      <xdr:rowOff>89852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1725" y="4006850"/>
          <a:ext cx="2441574" cy="1175702"/>
        </a:xfrm>
        <a:prstGeom prst="rect">
          <a:avLst/>
        </a:prstGeom>
      </xdr:spPr>
    </xdr:pic>
    <xdr:clientData/>
  </xdr:twoCellAnchor>
  <xdr:oneCellAnchor>
    <xdr:from>
      <xdr:col>3</xdr:col>
      <xdr:colOff>1771650</xdr:colOff>
      <xdr:row>23</xdr:row>
      <xdr:rowOff>104774</xdr:rowOff>
    </xdr:from>
    <xdr:ext cx="3374898" cy="31149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4210050" y="5286374"/>
          <a:ext cx="337489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Bert Bretherick - State Farm - 256-764-2241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="50" zoomScaleNormal="50" workbookViewId="0">
      <selection activeCell="E12" sqref="E12"/>
    </sheetView>
  </sheetViews>
  <sheetFormatPr defaultRowHeight="14.4" x14ac:dyDescent="0.3"/>
  <cols>
    <col min="1" max="1" width="24.33203125" customWidth="1"/>
    <col min="2" max="2" width="7.6640625" customWidth="1"/>
    <col min="3" max="3" width="19.33203125" customWidth="1"/>
    <col min="4" max="4" width="23.5546875" customWidth="1"/>
    <col min="5" max="5" width="21.5546875" customWidth="1"/>
    <col min="6" max="7" width="19.5546875" customWidth="1"/>
    <col min="8" max="8" width="29.44140625" customWidth="1"/>
    <col min="9" max="9" width="27" customWidth="1"/>
    <col min="10" max="10" width="28.5546875" customWidth="1"/>
  </cols>
  <sheetData>
    <row r="1" spans="1:10" ht="32.4" thickTop="1" thickBot="1" x14ac:dyDescent="0.65">
      <c r="A1" s="91" t="s">
        <v>8</v>
      </c>
      <c r="B1" s="92"/>
      <c r="C1" s="93"/>
      <c r="D1" s="93"/>
      <c r="E1" s="93"/>
      <c r="F1" s="93"/>
      <c r="G1" s="94"/>
      <c r="H1" s="98" t="s">
        <v>38</v>
      </c>
      <c r="I1" s="99"/>
      <c r="J1" s="100"/>
    </row>
    <row r="2" spans="1:10" ht="27" thickTop="1" thickBot="1" x14ac:dyDescent="0.55000000000000004">
      <c r="A2" s="56"/>
      <c r="B2" s="72"/>
      <c r="C2" s="57"/>
      <c r="D2" s="57"/>
      <c r="E2" s="57"/>
      <c r="F2" s="57"/>
      <c r="G2" s="58"/>
      <c r="H2" s="59"/>
      <c r="I2" s="85" t="s">
        <v>63</v>
      </c>
      <c r="J2" s="86">
        <f>I12/J4</f>
        <v>0.30714285714285716</v>
      </c>
    </row>
    <row r="3" spans="1:10" ht="27" thickTop="1" thickBot="1" x14ac:dyDescent="0.55000000000000004">
      <c r="A3" s="41" t="s">
        <v>11</v>
      </c>
      <c r="B3" s="73"/>
      <c r="C3" s="1" t="s">
        <v>0</v>
      </c>
      <c r="D3" s="1" t="s">
        <v>1</v>
      </c>
      <c r="E3" s="1" t="s">
        <v>2</v>
      </c>
      <c r="F3" s="1" t="s">
        <v>3</v>
      </c>
      <c r="G3" s="2" t="s">
        <v>5</v>
      </c>
      <c r="H3" s="45" t="s">
        <v>39</v>
      </c>
      <c r="I3" s="80" t="s">
        <v>47</v>
      </c>
      <c r="J3" s="83" t="s">
        <v>62</v>
      </c>
    </row>
    <row r="4" spans="1:10" ht="30" thickTop="1" thickBot="1" x14ac:dyDescent="0.6">
      <c r="A4" s="41"/>
      <c r="B4" s="73"/>
      <c r="C4" s="3">
        <v>148000</v>
      </c>
      <c r="D4" s="3">
        <v>26000</v>
      </c>
      <c r="E4" s="3">
        <v>10000</v>
      </c>
      <c r="F4" s="3">
        <v>0</v>
      </c>
      <c r="G4" s="5">
        <f>SUM(C4:F4)</f>
        <v>184000</v>
      </c>
      <c r="H4" s="46" t="s">
        <v>40</v>
      </c>
      <c r="I4" s="81">
        <v>1100</v>
      </c>
      <c r="J4" s="84">
        <f>D9</f>
        <v>14000</v>
      </c>
    </row>
    <row r="5" spans="1:10" ht="29.4" thickTop="1" x14ac:dyDescent="0.55000000000000004">
      <c r="A5" s="40"/>
      <c r="B5" s="74"/>
      <c r="C5" s="6"/>
      <c r="D5" s="6"/>
      <c r="E5" s="6"/>
      <c r="F5" s="6"/>
      <c r="G5" s="7"/>
      <c r="H5" s="46" t="s">
        <v>41</v>
      </c>
      <c r="I5" s="49">
        <v>1000</v>
      </c>
      <c r="J5" s="82"/>
    </row>
    <row r="6" spans="1:10" ht="28.8" x14ac:dyDescent="0.55000000000000004">
      <c r="A6" s="41" t="s">
        <v>12</v>
      </c>
      <c r="B6" s="73" t="s">
        <v>61</v>
      </c>
      <c r="C6" s="1" t="s">
        <v>4</v>
      </c>
      <c r="D6" s="14" t="s">
        <v>62</v>
      </c>
      <c r="E6" s="70" t="s">
        <v>14</v>
      </c>
      <c r="F6" s="71" t="s">
        <v>60</v>
      </c>
      <c r="G6" s="2" t="s">
        <v>5</v>
      </c>
      <c r="H6" s="46" t="s">
        <v>48</v>
      </c>
      <c r="I6" s="49">
        <v>0</v>
      </c>
      <c r="J6" s="38"/>
    </row>
    <row r="7" spans="1:10" ht="28.8" x14ac:dyDescent="0.55000000000000004">
      <c r="A7" s="42" t="s">
        <v>59</v>
      </c>
      <c r="B7" s="76">
        <v>53</v>
      </c>
      <c r="C7" s="3">
        <v>105000</v>
      </c>
      <c r="D7" s="4">
        <f>C7/12</f>
        <v>8750</v>
      </c>
      <c r="E7" s="8">
        <v>3</v>
      </c>
      <c r="F7" s="4">
        <f>(65-B7)*C7</f>
        <v>1260000</v>
      </c>
      <c r="G7" s="5">
        <f>C7*E7</f>
        <v>315000</v>
      </c>
      <c r="H7" s="46" t="s">
        <v>42</v>
      </c>
      <c r="I7" s="49">
        <v>400</v>
      </c>
      <c r="J7" s="38"/>
    </row>
    <row r="8" spans="1:10" ht="29.4" thickBot="1" x14ac:dyDescent="0.6">
      <c r="A8" s="62" t="s">
        <v>58</v>
      </c>
      <c r="B8" s="77">
        <v>51</v>
      </c>
      <c r="C8" s="3">
        <v>63000</v>
      </c>
      <c r="D8" s="78">
        <f>C8/12</f>
        <v>5250</v>
      </c>
      <c r="E8" s="8">
        <v>3</v>
      </c>
      <c r="F8" s="78">
        <f>(65-B8)*C8</f>
        <v>882000</v>
      </c>
      <c r="G8" s="9">
        <f>E8*C8</f>
        <v>189000</v>
      </c>
      <c r="H8" s="46" t="s">
        <v>43</v>
      </c>
      <c r="I8" s="49">
        <v>500</v>
      </c>
      <c r="J8" s="38"/>
    </row>
    <row r="9" spans="1:10" ht="29.4" thickTop="1" x14ac:dyDescent="0.55000000000000004">
      <c r="A9" s="41" t="s">
        <v>37</v>
      </c>
      <c r="B9" s="73"/>
      <c r="C9" s="3">
        <v>20000</v>
      </c>
      <c r="D9" s="79">
        <f>SUM(D7:D8)</f>
        <v>14000</v>
      </c>
      <c r="E9" s="1"/>
      <c r="F9" s="79">
        <f>SUM(F7:F8)</f>
        <v>2142000</v>
      </c>
      <c r="G9" s="5">
        <f>C9</f>
        <v>20000</v>
      </c>
      <c r="H9" s="46" t="s">
        <v>44</v>
      </c>
      <c r="I9" s="49">
        <v>500</v>
      </c>
      <c r="J9" s="38"/>
    </row>
    <row r="10" spans="1:10" ht="28.8" x14ac:dyDescent="0.55000000000000004">
      <c r="A10" s="40"/>
      <c r="B10" s="74"/>
      <c r="C10" s="6"/>
      <c r="D10" s="6"/>
      <c r="E10" s="6"/>
      <c r="F10" s="6"/>
      <c r="G10" s="7"/>
      <c r="H10" s="46" t="s">
        <v>45</v>
      </c>
      <c r="I10" s="49">
        <v>500</v>
      </c>
      <c r="J10" s="38"/>
    </row>
    <row r="11" spans="1:10" ht="28.8" x14ac:dyDescent="0.55000000000000004">
      <c r="A11" s="41" t="s">
        <v>13</v>
      </c>
      <c r="B11" s="73"/>
      <c r="C11" s="1" t="s">
        <v>6</v>
      </c>
      <c r="D11" s="1" t="s">
        <v>7</v>
      </c>
      <c r="E11" s="1"/>
      <c r="F11" s="1"/>
      <c r="G11" s="2" t="s">
        <v>5</v>
      </c>
      <c r="H11" s="46" t="s">
        <v>46</v>
      </c>
      <c r="I11" s="49">
        <v>300</v>
      </c>
      <c r="J11" s="38"/>
    </row>
    <row r="12" spans="1:10" ht="29.4" thickBot="1" x14ac:dyDescent="0.6">
      <c r="A12" s="41"/>
      <c r="B12" s="73"/>
      <c r="C12" s="8">
        <v>0</v>
      </c>
      <c r="D12" s="3">
        <v>15000</v>
      </c>
      <c r="E12" s="1"/>
      <c r="F12" s="1"/>
      <c r="G12" s="5">
        <f>(D12*C12)*4</f>
        <v>0</v>
      </c>
      <c r="H12" s="47" t="s">
        <v>5</v>
      </c>
      <c r="I12" s="50">
        <f>SUM(I4:I11)</f>
        <v>4300</v>
      </c>
      <c r="J12" s="48"/>
    </row>
    <row r="13" spans="1:10" ht="26.4" thickTop="1" x14ac:dyDescent="0.5">
      <c r="A13" s="40"/>
      <c r="B13" s="74"/>
      <c r="C13" s="6"/>
      <c r="D13" s="6"/>
      <c r="E13" s="6"/>
      <c r="F13" s="6"/>
      <c r="G13" s="36"/>
      <c r="H13" s="52" t="s">
        <v>51</v>
      </c>
      <c r="I13" s="101" t="s">
        <v>54</v>
      </c>
      <c r="J13" s="102"/>
    </row>
    <row r="14" spans="1:10" ht="31.2" x14ac:dyDescent="0.6">
      <c r="A14" s="41"/>
      <c r="B14" s="88">
        <v>0.02</v>
      </c>
      <c r="C14" s="89">
        <f>(C7+C8)*0.02</f>
        <v>3360</v>
      </c>
      <c r="D14" s="89">
        <f>C14/12</f>
        <v>280</v>
      </c>
      <c r="E14" s="69"/>
      <c r="F14" s="35" t="s">
        <v>5</v>
      </c>
      <c r="G14" s="37">
        <f>G12+G9+G7+G4+G8</f>
        <v>708000</v>
      </c>
      <c r="H14" s="63">
        <v>3000</v>
      </c>
      <c r="I14" s="103"/>
      <c r="J14" s="104"/>
    </row>
    <row r="15" spans="1:10" ht="28.8" x14ac:dyDescent="0.55000000000000004">
      <c r="A15" s="95" t="s">
        <v>9</v>
      </c>
      <c r="B15" s="96"/>
      <c r="C15" s="97"/>
      <c r="D15" s="97"/>
      <c r="E15" s="97"/>
      <c r="F15" s="97"/>
      <c r="G15" s="68">
        <v>400000</v>
      </c>
      <c r="H15" s="67"/>
      <c r="I15" s="53" t="s">
        <v>52</v>
      </c>
      <c r="J15" s="87" t="s">
        <v>53</v>
      </c>
    </row>
    <row r="16" spans="1:10" ht="28.8" x14ac:dyDescent="0.55000000000000004">
      <c r="A16" s="95" t="s">
        <v>10</v>
      </c>
      <c r="B16" s="96"/>
      <c r="C16" s="97"/>
      <c r="D16" s="97"/>
      <c r="E16" s="97"/>
      <c r="F16" s="97"/>
      <c r="G16" s="39">
        <f>G14-G15</f>
        <v>308000</v>
      </c>
      <c r="H16" s="54" t="s">
        <v>49</v>
      </c>
      <c r="I16" s="49">
        <f>I5</f>
        <v>1000</v>
      </c>
      <c r="J16" s="64">
        <f>I4+I5</f>
        <v>2100</v>
      </c>
    </row>
    <row r="17" spans="1:10" ht="29.4" thickBot="1" x14ac:dyDescent="0.6">
      <c r="A17" s="43"/>
      <c r="B17" s="75"/>
      <c r="C17" s="44" t="s">
        <v>64</v>
      </c>
      <c r="D17" s="90">
        <v>200000</v>
      </c>
      <c r="E17" s="44"/>
      <c r="F17" s="44"/>
      <c r="G17" s="51"/>
      <c r="H17" s="55" t="s">
        <v>50</v>
      </c>
      <c r="I17" s="65"/>
      <c r="J17" s="66"/>
    </row>
    <row r="18" spans="1:10" ht="15" thickTop="1" x14ac:dyDescent="0.3"/>
  </sheetData>
  <mergeCells count="5">
    <mergeCell ref="A1:G1"/>
    <mergeCell ref="A15:F15"/>
    <mergeCell ref="A16:F16"/>
    <mergeCell ref="H1:J1"/>
    <mergeCell ref="I13:J14"/>
  </mergeCells>
  <pageMargins left="0.7" right="0.7" top="0.75" bottom="0.7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workbookViewId="0">
      <selection activeCell="B28" sqref="B28"/>
    </sheetView>
  </sheetViews>
  <sheetFormatPr defaultRowHeight="14.4" x14ac:dyDescent="0.3"/>
  <cols>
    <col min="1" max="1" width="2" customWidth="1"/>
    <col min="2" max="2" width="33" customWidth="1"/>
    <col min="3" max="3" width="1.5546875" customWidth="1"/>
    <col min="4" max="4" width="36.5546875" customWidth="1"/>
    <col min="5" max="5" width="1.88671875" customWidth="1"/>
    <col min="6" max="6" width="37.44140625" customWidth="1"/>
    <col min="7" max="7" width="2.33203125" customWidth="1"/>
  </cols>
  <sheetData>
    <row r="1" spans="1:7" ht="36.6" x14ac:dyDescent="0.7">
      <c r="A1" s="24" t="s">
        <v>26</v>
      </c>
      <c r="B1" s="25"/>
      <c r="C1" s="25"/>
      <c r="D1" s="25"/>
      <c r="E1" s="25"/>
      <c r="F1" s="25"/>
      <c r="G1" s="26"/>
    </row>
    <row r="2" spans="1:7" x14ac:dyDescent="0.3">
      <c r="A2" s="27"/>
      <c r="G2" s="28"/>
    </row>
    <row r="3" spans="1:7" x14ac:dyDescent="0.3">
      <c r="A3" s="27"/>
      <c r="G3" s="28"/>
    </row>
    <row r="4" spans="1:7" x14ac:dyDescent="0.3">
      <c r="A4" s="27"/>
      <c r="G4" s="28"/>
    </row>
    <row r="5" spans="1:7" x14ac:dyDescent="0.3">
      <c r="A5" s="27"/>
      <c r="G5" s="28"/>
    </row>
    <row r="6" spans="1:7" x14ac:dyDescent="0.3">
      <c r="A6" s="27"/>
      <c r="G6" s="28"/>
    </row>
    <row r="7" spans="1:7" ht="21" x14ac:dyDescent="0.4">
      <c r="A7" s="27"/>
      <c r="D7" s="29" t="s">
        <v>24</v>
      </c>
      <c r="F7" s="29" t="s">
        <v>21</v>
      </c>
      <c r="G7" s="28"/>
    </row>
    <row r="8" spans="1:7" ht="21" x14ac:dyDescent="0.4">
      <c r="A8" s="27"/>
      <c r="B8" s="29" t="s">
        <v>25</v>
      </c>
      <c r="C8" s="14"/>
      <c r="D8" s="30" t="s">
        <v>17</v>
      </c>
      <c r="E8" s="14"/>
      <c r="F8" s="30" t="s">
        <v>19</v>
      </c>
      <c r="G8" s="28"/>
    </row>
    <row r="9" spans="1:7" x14ac:dyDescent="0.3">
      <c r="A9" s="27"/>
      <c r="B9" s="30" t="s">
        <v>55</v>
      </c>
      <c r="C9" s="30"/>
      <c r="D9" s="34" t="s">
        <v>35</v>
      </c>
      <c r="E9" s="30"/>
      <c r="F9" s="34" t="s">
        <v>36</v>
      </c>
      <c r="G9" s="28"/>
    </row>
    <row r="10" spans="1:7" ht="9.75" customHeight="1" x14ac:dyDescent="0.3">
      <c r="A10" s="10"/>
      <c r="B10" s="13"/>
      <c r="C10" s="13"/>
      <c r="D10" s="13"/>
      <c r="E10" s="13"/>
      <c r="F10" s="13"/>
      <c r="G10" s="11"/>
    </row>
    <row r="11" spans="1:7" ht="21" x14ac:dyDescent="0.4">
      <c r="A11" s="10"/>
      <c r="B11" s="61" t="s">
        <v>56</v>
      </c>
      <c r="C11" s="12"/>
      <c r="D11" s="14" t="s">
        <v>18</v>
      </c>
      <c r="E11" s="12"/>
      <c r="F11" s="14" t="s">
        <v>18</v>
      </c>
      <c r="G11" s="11"/>
    </row>
    <row r="12" spans="1:7" ht="21" x14ac:dyDescent="0.4">
      <c r="A12" s="10"/>
      <c r="B12" s="60" t="s">
        <v>57</v>
      </c>
      <c r="C12" s="16"/>
      <c r="D12" s="15">
        <v>13</v>
      </c>
      <c r="E12" s="16"/>
      <c r="F12" s="15">
        <v>12.5</v>
      </c>
      <c r="G12" s="11"/>
    </row>
    <row r="13" spans="1:7" x14ac:dyDescent="0.3">
      <c r="A13" s="10"/>
      <c r="B13" s="17"/>
      <c r="C13" s="17"/>
      <c r="D13" s="17"/>
      <c r="E13" s="17"/>
      <c r="F13" s="17"/>
      <c r="G13" s="11"/>
    </row>
    <row r="14" spans="1:7" ht="21" x14ac:dyDescent="0.4">
      <c r="A14" s="10"/>
      <c r="D14" s="18" t="s">
        <v>22</v>
      </c>
      <c r="G14" s="11"/>
    </row>
    <row r="15" spans="1:7" ht="33.6" x14ac:dyDescent="0.65">
      <c r="A15" s="10"/>
      <c r="D15" s="19">
        <f>D12+F12</f>
        <v>25.5</v>
      </c>
      <c r="G15" s="11"/>
    </row>
    <row r="16" spans="1:7" ht="15" thickBot="1" x14ac:dyDescent="0.35">
      <c r="A16" s="20"/>
      <c r="B16" s="21"/>
      <c r="C16" s="21"/>
      <c r="D16" s="22"/>
      <c r="E16" s="21"/>
      <c r="F16" s="21"/>
      <c r="G16" s="23"/>
    </row>
  </sheetData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selection activeCell="F9" sqref="F9"/>
    </sheetView>
  </sheetViews>
  <sheetFormatPr defaultRowHeight="14.4" x14ac:dyDescent="0.3"/>
  <cols>
    <col min="1" max="1" width="2" customWidth="1"/>
    <col min="2" max="2" width="33" customWidth="1"/>
    <col min="3" max="3" width="1.5546875" customWidth="1"/>
    <col min="4" max="4" width="36.5546875" customWidth="1"/>
    <col min="5" max="5" width="1.88671875" customWidth="1"/>
    <col min="6" max="6" width="37.44140625" customWidth="1"/>
    <col min="7" max="7" width="2.33203125" customWidth="1"/>
  </cols>
  <sheetData>
    <row r="1" spans="1:7" ht="36.6" x14ac:dyDescent="0.7">
      <c r="A1" s="24" t="s">
        <v>26</v>
      </c>
      <c r="B1" s="25"/>
      <c r="C1" s="25"/>
      <c r="D1" s="25"/>
      <c r="E1" s="25"/>
      <c r="F1" s="25"/>
      <c r="G1" s="26"/>
    </row>
    <row r="2" spans="1:7" x14ac:dyDescent="0.3">
      <c r="A2" s="27"/>
      <c r="G2" s="28"/>
    </row>
    <row r="3" spans="1:7" x14ac:dyDescent="0.3">
      <c r="A3" s="27"/>
      <c r="G3" s="28"/>
    </row>
    <row r="4" spans="1:7" x14ac:dyDescent="0.3">
      <c r="A4" s="27"/>
      <c r="G4" s="28"/>
    </row>
    <row r="5" spans="1:7" x14ac:dyDescent="0.3">
      <c r="A5" s="27"/>
      <c r="G5" s="28"/>
    </row>
    <row r="6" spans="1:7" x14ac:dyDescent="0.3">
      <c r="A6" s="27"/>
      <c r="G6" s="28"/>
    </row>
    <row r="7" spans="1:7" ht="21" x14ac:dyDescent="0.4">
      <c r="A7" s="27"/>
      <c r="D7" s="29" t="s">
        <v>24</v>
      </c>
      <c r="F7" s="29" t="s">
        <v>21</v>
      </c>
      <c r="G7" s="28"/>
    </row>
    <row r="8" spans="1:7" ht="21" x14ac:dyDescent="0.4">
      <c r="A8" s="27"/>
      <c r="B8" s="29" t="s">
        <v>23</v>
      </c>
      <c r="C8" s="14"/>
      <c r="D8" s="30" t="s">
        <v>17</v>
      </c>
      <c r="E8" s="14"/>
      <c r="F8" s="30" t="s">
        <v>19</v>
      </c>
      <c r="G8" s="28"/>
    </row>
    <row r="9" spans="1:7" x14ac:dyDescent="0.3">
      <c r="A9" s="27"/>
      <c r="B9" s="30" t="s">
        <v>25</v>
      </c>
      <c r="C9" s="30"/>
      <c r="D9" s="34" t="s">
        <v>35</v>
      </c>
      <c r="E9" s="30"/>
      <c r="F9" s="34" t="s">
        <v>36</v>
      </c>
      <c r="G9" s="28"/>
    </row>
    <row r="10" spans="1:7" ht="9.75" customHeight="1" x14ac:dyDescent="0.3">
      <c r="A10" s="10"/>
      <c r="B10" s="13"/>
      <c r="C10" s="13"/>
      <c r="D10" s="13"/>
      <c r="E10" s="13"/>
      <c r="F10" s="13"/>
      <c r="G10" s="11"/>
    </row>
    <row r="11" spans="1:7" ht="21" x14ac:dyDescent="0.4">
      <c r="A11" s="10"/>
      <c r="B11" s="14" t="s">
        <v>16</v>
      </c>
      <c r="C11" s="12"/>
      <c r="D11" s="14" t="s">
        <v>18</v>
      </c>
      <c r="E11" s="12"/>
      <c r="F11" s="14" t="s">
        <v>18</v>
      </c>
      <c r="G11" s="11"/>
    </row>
    <row r="12" spans="1:7" ht="21" x14ac:dyDescent="0.4">
      <c r="A12" s="10"/>
      <c r="B12" s="15">
        <v>59</v>
      </c>
      <c r="C12" s="16"/>
      <c r="D12" s="15">
        <v>13</v>
      </c>
      <c r="E12" s="16"/>
      <c r="F12" s="15">
        <v>12.5</v>
      </c>
      <c r="G12" s="11"/>
    </row>
    <row r="13" spans="1:7" x14ac:dyDescent="0.3">
      <c r="A13" s="10"/>
      <c r="B13" s="17"/>
      <c r="C13" s="17"/>
      <c r="D13" s="17"/>
      <c r="E13" s="17"/>
      <c r="F13" s="17"/>
      <c r="G13" s="11"/>
    </row>
    <row r="14" spans="1:7" ht="21" x14ac:dyDescent="0.4">
      <c r="A14" s="10"/>
      <c r="D14" s="18" t="s">
        <v>22</v>
      </c>
      <c r="G14" s="11"/>
    </row>
    <row r="15" spans="1:7" ht="33.6" x14ac:dyDescent="0.65">
      <c r="A15" s="10"/>
      <c r="D15" s="19">
        <f>B12+D12+F12</f>
        <v>84.5</v>
      </c>
      <c r="G15" s="11"/>
    </row>
    <row r="16" spans="1:7" ht="15" thickBot="1" x14ac:dyDescent="0.35">
      <c r="A16" s="20"/>
      <c r="B16" s="21"/>
      <c r="C16" s="21"/>
      <c r="D16" s="22"/>
      <c r="E16" s="21"/>
      <c r="F16" s="21"/>
      <c r="G16" s="23"/>
    </row>
  </sheetData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workbookViewId="0">
      <selection activeCell="F10" sqref="F10"/>
    </sheetView>
  </sheetViews>
  <sheetFormatPr defaultRowHeight="14.4" x14ac:dyDescent="0.3"/>
  <cols>
    <col min="1" max="1" width="2" customWidth="1"/>
    <col min="2" max="2" width="33" customWidth="1"/>
    <col min="3" max="3" width="1.5546875" customWidth="1"/>
    <col min="4" max="4" width="36.5546875" customWidth="1"/>
    <col min="5" max="5" width="1.88671875" customWidth="1"/>
    <col min="6" max="6" width="37.44140625" customWidth="1"/>
    <col min="7" max="7" width="2.33203125" customWidth="1"/>
  </cols>
  <sheetData>
    <row r="1" spans="1:7" ht="36.6" x14ac:dyDescent="0.7">
      <c r="A1" s="24" t="s">
        <v>27</v>
      </c>
      <c r="B1" s="25"/>
      <c r="C1" s="25"/>
      <c r="D1" s="25"/>
      <c r="E1" s="25"/>
      <c r="F1" s="25"/>
      <c r="G1" s="26"/>
    </row>
    <row r="2" spans="1:7" x14ac:dyDescent="0.3">
      <c r="A2" s="27"/>
      <c r="G2" s="28"/>
    </row>
    <row r="3" spans="1:7" x14ac:dyDescent="0.3">
      <c r="A3" s="27"/>
      <c r="G3" s="28"/>
    </row>
    <row r="4" spans="1:7" x14ac:dyDescent="0.3">
      <c r="A4" s="27"/>
      <c r="G4" s="28"/>
    </row>
    <row r="5" spans="1:7" x14ac:dyDescent="0.3">
      <c r="A5" s="27"/>
      <c r="G5" s="28"/>
    </row>
    <row r="6" spans="1:7" x14ac:dyDescent="0.3">
      <c r="A6" s="27"/>
      <c r="G6" s="28"/>
    </row>
    <row r="7" spans="1:7" x14ac:dyDescent="0.3">
      <c r="A7" s="27"/>
      <c r="G7" s="28"/>
    </row>
    <row r="8" spans="1:7" ht="21" x14ac:dyDescent="0.4">
      <c r="A8" s="27"/>
      <c r="B8" s="29" t="s">
        <v>20</v>
      </c>
      <c r="C8" s="14"/>
      <c r="D8" s="29" t="s">
        <v>24</v>
      </c>
      <c r="E8" s="14"/>
      <c r="F8" s="29" t="s">
        <v>21</v>
      </c>
      <c r="G8" s="28"/>
    </row>
    <row r="9" spans="1:7" x14ac:dyDescent="0.3">
      <c r="A9" s="27"/>
      <c r="B9" s="30" t="s">
        <v>15</v>
      </c>
      <c r="C9" s="30"/>
      <c r="D9" s="30" t="s">
        <v>17</v>
      </c>
      <c r="E9" s="30"/>
      <c r="F9" s="30" t="s">
        <v>19</v>
      </c>
      <c r="G9" s="28"/>
    </row>
    <row r="10" spans="1:7" x14ac:dyDescent="0.3">
      <c r="A10" s="27"/>
      <c r="B10" s="30"/>
      <c r="C10" s="30"/>
      <c r="D10" s="34" t="s">
        <v>35</v>
      </c>
      <c r="E10" s="30"/>
      <c r="F10" s="34" t="s">
        <v>36</v>
      </c>
      <c r="G10" s="28"/>
    </row>
    <row r="11" spans="1:7" ht="9.75" customHeight="1" x14ac:dyDescent="0.3">
      <c r="A11" s="10"/>
      <c r="B11" s="13"/>
      <c r="C11" s="13"/>
      <c r="D11" s="13"/>
      <c r="E11" s="13"/>
      <c r="F11" s="13"/>
      <c r="G11" s="11"/>
    </row>
    <row r="12" spans="1:7" ht="21" x14ac:dyDescent="0.4">
      <c r="A12" s="10"/>
      <c r="B12" s="14" t="s">
        <v>16</v>
      </c>
      <c r="C12" s="12"/>
      <c r="D12" s="14" t="s">
        <v>18</v>
      </c>
      <c r="E12" s="12"/>
      <c r="F12" s="14" t="s">
        <v>18</v>
      </c>
      <c r="G12" s="11"/>
    </row>
    <row r="13" spans="1:7" ht="21" x14ac:dyDescent="0.4">
      <c r="A13" s="10"/>
      <c r="B13" s="15">
        <v>102.5</v>
      </c>
      <c r="C13" s="16"/>
      <c r="D13" s="15">
        <v>12</v>
      </c>
      <c r="E13" s="16"/>
      <c r="F13" s="15">
        <v>18.75</v>
      </c>
      <c r="G13" s="11"/>
    </row>
    <row r="14" spans="1:7" x14ac:dyDescent="0.3">
      <c r="A14" s="10"/>
      <c r="B14" s="17"/>
      <c r="C14" s="17"/>
      <c r="D14" s="17"/>
      <c r="E14" s="17"/>
      <c r="F14" s="17"/>
      <c r="G14" s="11"/>
    </row>
    <row r="15" spans="1:7" ht="21" x14ac:dyDescent="0.4">
      <c r="A15" s="10"/>
      <c r="D15" s="18" t="s">
        <v>22</v>
      </c>
      <c r="G15" s="11"/>
    </row>
    <row r="16" spans="1:7" ht="33.6" x14ac:dyDescent="0.65">
      <c r="A16" s="10"/>
      <c r="D16" s="19">
        <f>B13+D13+F13</f>
        <v>133.25</v>
      </c>
      <c r="G16" s="11"/>
    </row>
    <row r="17" spans="1:7" ht="15" thickBot="1" x14ac:dyDescent="0.35">
      <c r="A17" s="20"/>
      <c r="B17" s="21"/>
      <c r="C17" s="21"/>
      <c r="D17" s="22"/>
      <c r="E17" s="21"/>
      <c r="F17" s="21"/>
      <c r="G17" s="23"/>
    </row>
    <row r="19" spans="1:7" ht="18" x14ac:dyDescent="0.35">
      <c r="A19" s="31" t="s">
        <v>28</v>
      </c>
    </row>
    <row r="20" spans="1:7" ht="18" x14ac:dyDescent="0.35">
      <c r="A20" s="32" t="s">
        <v>34</v>
      </c>
    </row>
    <row r="21" spans="1:7" ht="18" x14ac:dyDescent="0.3">
      <c r="A21" s="33" t="s">
        <v>29</v>
      </c>
    </row>
    <row r="22" spans="1:7" ht="18" x14ac:dyDescent="0.3">
      <c r="A22" s="33" t="s">
        <v>30</v>
      </c>
    </row>
    <row r="23" spans="1:7" ht="18" x14ac:dyDescent="0.3">
      <c r="A23" s="33" t="s">
        <v>31</v>
      </c>
    </row>
    <row r="24" spans="1:7" ht="18" x14ac:dyDescent="0.3">
      <c r="A24" s="33" t="s">
        <v>32</v>
      </c>
    </row>
    <row r="25" spans="1:7" ht="18" x14ac:dyDescent="0.3">
      <c r="A25" s="33" t="s">
        <v>33</v>
      </c>
    </row>
  </sheetData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f49becf8-975c-4136-8c45-9c981de0ddce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207499AC0B34AB659AA12468A2BE1" ma:contentTypeVersion="5" ma:contentTypeDescription="Create a new document." ma:contentTypeScope="" ma:versionID="e07698a353b8ea9b55c51ae335d2127b">
  <xsd:schema xmlns:xsd="http://www.w3.org/2001/XMLSchema" xmlns:xs="http://www.w3.org/2001/XMLSchema" xmlns:p="http://schemas.microsoft.com/office/2006/metadata/properties" xmlns:ns1="http://schemas.microsoft.com/sharepoint/v3" xmlns:ns2="d82dafc8-7759-4c5f-b9d7-587e9d95311d" targetNamespace="http://schemas.microsoft.com/office/2006/metadata/properties" ma:root="true" ma:fieldsID="092b34494acb009ca51f64ac724024a9" ns1:_="" ns2:_="">
    <xsd:import namespace="http://schemas.microsoft.com/sharepoint/v3"/>
    <xsd:import namespace="d82dafc8-7759-4c5f-b9d7-587e9d95311d"/>
    <xsd:element name="properties">
      <xsd:complexType>
        <xsd:sequence>
          <xsd:element name="documentManagement">
            <xsd:complexType>
              <xsd:all>
                <xsd:element ref="ns2:RetentionPolicyTaxHTField0" minOccurs="0"/>
                <xsd:element ref="ns2:TaxCatchAll" minOccurs="0"/>
                <xsd:element ref="ns2:TaxCatchAllLabel" minOccurs="0"/>
                <xsd:element ref="ns1:_dlc_ExpireDateSaved" minOccurs="0"/>
                <xsd:element ref="ns1:_dlc_ExpireDate" minOccurs="0"/>
                <xsd:element ref="ns1:_dlc_Exemp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_dlc_Exempt" ma:index="14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dafc8-7759-4c5f-b9d7-587e9d95311d" elementFormDefault="qualified">
    <xsd:import namespace="http://schemas.microsoft.com/office/2006/documentManagement/types"/>
    <xsd:import namespace="http://schemas.microsoft.com/office/infopath/2007/PartnerControls"/>
    <xsd:element name="RetentionPolicyTaxHTField0" ma:index="8" ma:taxonomy="true" ma:internalName="RetentionPolicyTaxHTField0" ma:taxonomyFieldName="RetentionPolicy" ma:displayName="Retention Policy" ma:readOnly="false" ma:default="1;#15 Months - Non-Business Value|3c1b8d8e-5e29-4b13-8c88-3eb754169b7c" ma:fieldId="{a85ce434-e3a0-4261-8c80-459805f4c25d}" ma:sspId="f49becf8-975c-4136-8c45-9c981de0ddce" ma:termSetId="8a8c2fae-82e2-4ac9-a848-67ec723eb7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f28c71-8bf7-451e-90ee-41bc56efa741}" ma:internalName="TaxCatchAll" ma:showField="CatchAllData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f28c71-8bf7-451e-90ee-41bc56efa741}" ma:internalName="TaxCatchAllLabel" ma:readOnly="true" ma:showField="CatchAllDataLabel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2dafc8-7759-4c5f-b9d7-587e9d95311d">
      <Value>1</Value>
    </TaxCatchAll>
    <RetentionPolicyTaxHTField0 xmlns="d82dafc8-7759-4c5f-b9d7-587e9d9531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15 Months - Non-Business Value</TermName>
          <TermId xmlns="http://schemas.microsoft.com/office/infopath/2007/PartnerControls">3c1b8d8e-5e29-4b13-8c88-3eb754169b7c</TermId>
        </TermInfo>
      </Terms>
    </RetentionPolicyTaxHTField0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02AC16-59EF-4147-BF66-093C47A2B21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6D0ECEF-7323-4B75-8AEA-75E5DC5F7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2dafc8-7759-4c5f-b9d7-587e9d953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21615D-EB2D-4D99-B987-130502FAD434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d82dafc8-7759-4c5f-b9d7-587e9d95311d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A9B3C24B-1734-4645-BDEC-7A7073AA71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LNA w Paycheck Protection </vt:lpstr>
      <vt:lpstr>Mailer NO Auto or HO</vt:lpstr>
      <vt:lpstr>Total Auto Protection </vt:lpstr>
      <vt:lpstr>Total Home Protection</vt:lpstr>
    </vt:vector>
  </TitlesOfParts>
  <Company>State Farm Insurance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Bert Bretherick</cp:lastModifiedBy>
  <cp:lastPrinted>2021-01-25T19:30:11Z</cp:lastPrinted>
  <dcterms:created xsi:type="dcterms:W3CDTF">2014-02-25T22:03:49Z</dcterms:created>
  <dcterms:modified xsi:type="dcterms:W3CDTF">2026-08-06T22:03:03Z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/personal/hzxk/Shared Documents</vt:lpwstr>
  </property>
  <property fmtid="{D5CDD505-2E9C-101B-9397-08002B2CF9AE}" pid="3" name="ContentTypeId">
    <vt:lpwstr>0x01010007D207499AC0B34AB659AA12468A2BE1</vt:lpwstr>
  </property>
  <property fmtid="{D5CDD505-2E9C-101B-9397-08002B2CF9AE}" pid="4" name="ItemRetentionFormula">
    <vt:lpwstr>&lt;formula id="StateFarm.CustomFormula.Policy" /&gt;</vt:lpwstr>
  </property>
  <property fmtid="{D5CDD505-2E9C-101B-9397-08002B2CF9AE}" pid="5" name="RetentionPolicy">
    <vt:lpwstr>1;#15 Months - Non-Business Value|3c1b8d8e-5e29-4b13-8c88-3eb754169b7c</vt:lpwstr>
  </property>
  <property fmtid="{D5CDD505-2E9C-101B-9397-08002B2CF9AE}" pid="6" name="MSIP_Label_c950f95c-ac60-484c-b82b-763177767169_Enabled">
    <vt:lpwstr>true</vt:lpwstr>
  </property>
  <property fmtid="{D5CDD505-2E9C-101B-9397-08002B2CF9AE}" pid="7" name="MSIP_Label_c950f95c-ac60-484c-b82b-763177767169_SetDate">
    <vt:lpwstr>2022-02-24T15:00:31Z</vt:lpwstr>
  </property>
  <property fmtid="{D5CDD505-2E9C-101B-9397-08002B2CF9AE}" pid="8" name="MSIP_Label_c950f95c-ac60-484c-b82b-763177767169_Method">
    <vt:lpwstr>Privileged</vt:lpwstr>
  </property>
  <property fmtid="{D5CDD505-2E9C-101B-9397-08002B2CF9AE}" pid="9" name="MSIP_Label_c950f95c-ac60-484c-b82b-763177767169_Name">
    <vt:lpwstr>c950f95c-ac60-484c-b82b-763177767169</vt:lpwstr>
  </property>
  <property fmtid="{D5CDD505-2E9C-101B-9397-08002B2CF9AE}" pid="10" name="MSIP_Label_c950f95c-ac60-484c-b82b-763177767169_SiteId">
    <vt:lpwstr>fa23982e-6646-4a33-a5c4-1a848d02fcc4</vt:lpwstr>
  </property>
  <property fmtid="{D5CDD505-2E9C-101B-9397-08002B2CF9AE}" pid="11" name="MSIP_Label_c950f95c-ac60-484c-b82b-763177767169_ActionId">
    <vt:lpwstr>ac527bfc-8b86-4197-b68c-e85c68605505</vt:lpwstr>
  </property>
  <property fmtid="{D5CDD505-2E9C-101B-9397-08002B2CF9AE}" pid="12" name="MSIP_Label_c950f95c-ac60-484c-b82b-763177767169_ContentBits">
    <vt:lpwstr>0</vt:lpwstr>
  </property>
</Properties>
</file>